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T SECTION\Desktop\"/>
    </mc:Choice>
  </mc:AlternateContent>
  <bookViews>
    <workbookView xWindow="0" yWindow="0" windowWidth="20490" windowHeight="7905"/>
  </bookViews>
  <sheets>
    <sheet name="LCR 202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2" i="1" l="1"/>
  <c r="D87" i="1"/>
  <c r="D75" i="1"/>
  <c r="E65" i="1"/>
  <c r="D65" i="1"/>
  <c r="C65" i="1"/>
  <c r="F49" i="1"/>
  <c r="F48" i="1"/>
  <c r="F47" i="1"/>
  <c r="F46" i="1"/>
  <c r="F45" i="1"/>
  <c r="F44" i="1"/>
  <c r="F43" i="1"/>
  <c r="F42" i="1"/>
  <c r="D42" i="1"/>
  <c r="F41" i="1"/>
  <c r="F40" i="1"/>
  <c r="F39" i="1"/>
  <c r="F38" i="1"/>
  <c r="F37" i="1"/>
  <c r="F36" i="1"/>
  <c r="F35" i="1"/>
  <c r="F34" i="1"/>
  <c r="F33" i="1"/>
  <c r="F32" i="1"/>
  <c r="F31" i="1"/>
  <c r="D31" i="1"/>
  <c r="D27" i="1" s="1"/>
  <c r="D50" i="1" s="1"/>
  <c r="F30" i="1"/>
  <c r="F29" i="1"/>
  <c r="F27" i="1" s="1"/>
  <c r="F50" i="1" s="1"/>
  <c r="F28" i="1"/>
  <c r="E27" i="1"/>
  <c r="F26" i="1"/>
  <c r="F25" i="1"/>
  <c r="F24" i="1"/>
  <c r="F23" i="1"/>
  <c r="D23" i="1"/>
  <c r="F22" i="1"/>
  <c r="F21" i="1"/>
  <c r="F20" i="1"/>
  <c r="F19" i="1" s="1"/>
  <c r="D19" i="1"/>
  <c r="F18" i="1"/>
  <c r="F17" i="1"/>
  <c r="F16" i="1"/>
  <c r="D15" i="1"/>
  <c r="D14" i="1" s="1"/>
  <c r="D13" i="1" s="1"/>
  <c r="F15" i="1" l="1"/>
  <c r="F14" i="1" s="1"/>
  <c r="F13" i="1" s="1"/>
  <c r="F51" i="1" s="1"/>
</calcChain>
</file>

<file path=xl/sharedStrings.xml><?xml version="1.0" encoding="utf-8"?>
<sst xmlns="http://schemas.openxmlformats.org/spreadsheetml/2006/main" count="135" uniqueCount="106">
  <si>
    <t>NBFC Name</t>
  </si>
  <si>
    <t>TUFIDCO</t>
  </si>
  <si>
    <t>Type of NBFC</t>
  </si>
  <si>
    <t>Deposit taking NBFC</t>
  </si>
  <si>
    <t>Asset Size as on March 31, 2026  (₹ crore) provisional</t>
  </si>
  <si>
    <t xml:space="preserve">Contact Person Name </t>
  </si>
  <si>
    <t>G Khauvya</t>
  </si>
  <si>
    <t>Email</t>
  </si>
  <si>
    <t>tufidcoac@gmail.com</t>
  </si>
  <si>
    <r>
      <t xml:space="preserve">Phone No </t>
    </r>
    <r>
      <rPr>
        <b/>
        <sz val="10"/>
        <color rgb="FFFF0000"/>
        <rFont val="Aptos"/>
        <family val="2"/>
      </rPr>
      <t>(mandatory)</t>
    </r>
  </si>
  <si>
    <t>Amount in ₹ crore. 
Position as on March 31, 2026</t>
  </si>
  <si>
    <t>LCR Return</t>
  </si>
  <si>
    <t>S. No</t>
  </si>
  <si>
    <t>Particulars</t>
  </si>
  <si>
    <r>
      <t>Total Unweighted</t>
    </r>
    <r>
      <rPr>
        <b/>
        <vertAlign val="superscript"/>
        <sz val="10"/>
        <color theme="1"/>
        <rFont val="Aptos"/>
        <family val="2"/>
      </rPr>
      <t>1</t>
    </r>
    <r>
      <rPr>
        <b/>
        <sz val="10"/>
        <color theme="1"/>
        <rFont val="Aptos"/>
        <family val="2"/>
      </rPr>
      <t xml:space="preserve"> Value</t>
    </r>
  </si>
  <si>
    <t>Factor to be Multiplied</t>
  </si>
  <si>
    <r>
      <t>Total Weighted</t>
    </r>
    <r>
      <rPr>
        <vertAlign val="superscript"/>
        <sz val="10"/>
        <color theme="1"/>
        <rFont val="Aptos"/>
        <family val="2"/>
      </rPr>
      <t>2</t>
    </r>
    <r>
      <rPr>
        <sz val="10"/>
        <color theme="1"/>
        <rFont val="Aptos"/>
        <family val="2"/>
      </rPr>
      <t xml:space="preserve"> Value </t>
    </r>
  </si>
  <si>
    <t>I.</t>
  </si>
  <si>
    <t>Total High Quality Liquid Assets (HQLA) (1+2+3)</t>
  </si>
  <si>
    <t xml:space="preserve"> Without any haircut [(i) + (ii) + (iii)+ (iv)]</t>
  </si>
  <si>
    <t>(i)</t>
  </si>
  <si>
    <t>Cash on hand including demand deposits with SCBs</t>
  </si>
  <si>
    <t>(ii)</t>
  </si>
  <si>
    <t>Government Securities (for non deposit taking NBFCs)</t>
  </si>
  <si>
    <t>(iii)</t>
  </si>
  <si>
    <t>Government Securities (for deposit taking NBFCs held as per the provisions of section 45 IB of RBI Act)</t>
  </si>
  <si>
    <t xml:space="preserve">Marketable securities issued or guaranteed by foreign sovereigns assigned a 0% risk weight </t>
  </si>
  <si>
    <t>With a minimum haircut of 15% [(i) + (ii) + (iii)]</t>
  </si>
  <si>
    <t xml:space="preserve">Marketable securities representing claims on or claims guaranteed by sovereigns, PSEs or MDBs assigned 20% risk weight </t>
  </si>
  <si>
    <t>Corporate bonds rated AA-or above</t>
  </si>
  <si>
    <t>Commercial Papers which have short-term rating equivalent to the long-term rating of AA-</t>
  </si>
  <si>
    <t>With a minimum haircut of 50% [(i) + (ii) +(iii)]</t>
  </si>
  <si>
    <t xml:space="preserve">Marketable securities representing claims on or claims guaranteed by sovereigns assigned risk-weights higher than 20% but not higher than 50% </t>
  </si>
  <si>
    <t>Common equity shares included in NSE CNX Nifty index and / or S&amp;P BSE
Sensex index</t>
  </si>
  <si>
    <t xml:space="preserve">Corporate Debt securities (including Commercial Paper) and securities having a long-term credit rating between A+ and BBB- </t>
  </si>
  <si>
    <t>II.</t>
  </si>
  <si>
    <t>Total Cash Outflows (1+2+3+4+5+6)</t>
  </si>
  <si>
    <t>Deposits from public (for deposit taking companies)</t>
  </si>
  <si>
    <t>Unsecured wholesale funding</t>
  </si>
  <si>
    <t>Secured funding</t>
  </si>
  <si>
    <t>Additional requirements [(i)+(ii)+(iii)+(iv)+(v)+(vi)+(vii)+(viii)]</t>
  </si>
  <si>
    <t>Net derivative cash outflow</t>
  </si>
  <si>
    <t>Liquidity needs (e.g. collateral calls) related to financing transactions, derivatives and other contracts where ‘downgrade triggers’ up to and including a 3-notch downgrade</t>
  </si>
  <si>
    <t>Market valuation changes on derivatives transactions (largest absolute net 30-day collateral flows realised during the preceding 24 months) based on look back approach</t>
  </si>
  <si>
    <t>(iv)</t>
  </si>
  <si>
    <t>Increased liquidity needs related to the potential for valuation changes in collateral securing derivatives</t>
  </si>
  <si>
    <t>(v)</t>
  </si>
  <si>
    <t>Increased liquidity needs related to excess non-segregated collateral held that could contractually be called at any time by the counterparty</t>
  </si>
  <si>
    <t>(vi)</t>
  </si>
  <si>
    <t>Increased liquidity needs related to contractually required collateral on transactions for which the counterparty has not yet demanded the collateral be posted</t>
  </si>
  <si>
    <t>(vii)</t>
  </si>
  <si>
    <t>Increased liquidity needs related to derivative transactions that allow collateral substitution to non-HQLA assets</t>
  </si>
  <si>
    <t>(viii)</t>
  </si>
  <si>
    <t>Currently undrawn committed credit and liquidity facilities</t>
  </si>
  <si>
    <t>Other contingent funding liabilities</t>
  </si>
  <si>
    <t>Any other contractual outflows not captured elsewhere in the template</t>
  </si>
  <si>
    <t>III.</t>
  </si>
  <si>
    <t>Total cash inflows (1+2+3+4+5+6+7)</t>
  </si>
  <si>
    <t>Maturing secured lending transactions backed by HQLA</t>
  </si>
  <si>
    <t>Lines of credit – Credit or liquidity facilities or other contingent funding facilities that the NBFC holds at other institutions for its own purpose</t>
  </si>
  <si>
    <t>Other inflows by counterparty</t>
  </si>
  <si>
    <t>Net derivatives cash inflows</t>
  </si>
  <si>
    <t>Margin Lending backed by all other collateral</t>
  </si>
  <si>
    <t>All other assets</t>
  </si>
  <si>
    <t>Other contractual cash inflows - Management fees after TDS</t>
  </si>
  <si>
    <t>Total Net Cash Outflows</t>
  </si>
  <si>
    <t>Liquidity Coverage ratio (%)</t>
  </si>
  <si>
    <r>
      <rPr>
        <b/>
        <u/>
        <sz val="11"/>
        <color theme="1"/>
        <rFont val="Calibri"/>
        <family val="2"/>
        <scheme val="minor"/>
      </rPr>
      <t>Notes:</t>
    </r>
    <r>
      <rPr>
        <sz val="11"/>
        <color theme="1"/>
        <rFont val="Calibri"/>
        <family val="2"/>
        <scheme val="minor"/>
      </rPr>
      <t xml:space="preserve">
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Unweighted values must be calculated as outstanding balances maturing or callable within 30 days (for inflows and outflows).
</t>
    </r>
    <r>
      <rPr>
        <vertAlign val="super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Weighted values must be calculated after the application of respective haircuts (for HQLA) and stress factors on inflow and outflow.</t>
    </r>
  </si>
  <si>
    <t>Table 1 (₹ crore): HQLA Breakup</t>
  </si>
  <si>
    <t>Rating</t>
  </si>
  <si>
    <t>Line item 2(ii) of LCR return:
Corporate Bonds rated AA- and above</t>
  </si>
  <si>
    <t>Line item 2(iii) of LCR return:  
Commercial Papers which have short-term rating equivalent to the long-term rating of AA-</t>
  </si>
  <si>
    <t xml:space="preserve">Line item 3(iii) of LCR return:
Corporate Debt securities (including Commercial Paper) and securities having a long-term credit rating between A+ and BBB- </t>
  </si>
  <si>
    <t>AAA</t>
  </si>
  <si>
    <t>NA</t>
  </si>
  <si>
    <t>AA+</t>
  </si>
  <si>
    <t>AA-</t>
  </si>
  <si>
    <t>A+</t>
  </si>
  <si>
    <t>A-</t>
  </si>
  <si>
    <t>BBB+</t>
  </si>
  <si>
    <t>BBB-</t>
  </si>
  <si>
    <t>Below BBB</t>
  </si>
  <si>
    <t>Unrated</t>
  </si>
  <si>
    <t>Total</t>
  </si>
  <si>
    <t>Table 2 ( ₹ crore): Investments</t>
  </si>
  <si>
    <t>Government Securities</t>
  </si>
  <si>
    <t>Commercial Papers</t>
  </si>
  <si>
    <t>Corporate Bonds</t>
  </si>
  <si>
    <t>Common equity shares</t>
  </si>
  <si>
    <t>Bank deposits</t>
  </si>
  <si>
    <t>Mutual Funds</t>
  </si>
  <si>
    <t>Others</t>
  </si>
  <si>
    <t>Total amount in ₹ crore</t>
  </si>
  <si>
    <t>Cash outflows during the month of Apr 2026</t>
  </si>
  <si>
    <t>S.No</t>
  </si>
  <si>
    <t>Amount Rs Lakh</t>
  </si>
  <si>
    <t>Employee related expenses</t>
  </si>
  <si>
    <t>Other expenses (including admin)</t>
  </si>
  <si>
    <t>CSR</t>
  </si>
  <si>
    <t>Loan disbursement-TIFS scheme</t>
  </si>
  <si>
    <t>Purchase of asset(printer etc)</t>
  </si>
  <si>
    <t>Payment of taxes</t>
  </si>
  <si>
    <t>Inflow during Apr 2026</t>
  </si>
  <si>
    <t>Tiruppur Corporation</t>
  </si>
  <si>
    <t>Management fees</t>
  </si>
  <si>
    <t>There is no FD encashment during the month of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</si>
</sst>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ptos"/>
      <family val="2"/>
    </font>
    <font>
      <sz val="10"/>
      <color theme="1"/>
      <name val="Aptos"/>
      <family val="2"/>
    </font>
    <font>
      <sz val="10"/>
      <color theme="1"/>
      <name val="Abadi"/>
      <family val="2"/>
    </font>
    <font>
      <b/>
      <sz val="10"/>
      <color rgb="FFFF0000"/>
      <name val="Aptos"/>
      <family val="2"/>
    </font>
    <font>
      <b/>
      <sz val="18"/>
      <color theme="1"/>
      <name val="Aptos"/>
      <family val="2"/>
    </font>
    <font>
      <b/>
      <vertAlign val="superscript"/>
      <sz val="10"/>
      <color theme="1"/>
      <name val="Aptos"/>
      <family val="2"/>
    </font>
    <font>
      <b/>
      <sz val="10"/>
      <color indexed="8"/>
      <name val="Aptos"/>
      <family val="2"/>
    </font>
    <font>
      <vertAlign val="superscript"/>
      <sz val="10"/>
      <color theme="1"/>
      <name val="Aptos"/>
      <family val="2"/>
    </font>
    <font>
      <sz val="10"/>
      <color indexed="8"/>
      <name val="Aptos"/>
      <family val="2"/>
    </font>
    <font>
      <b/>
      <sz val="10"/>
      <color theme="1"/>
      <name val="Abadi"/>
      <family val="2"/>
    </font>
    <font>
      <b/>
      <u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5" fillId="0" borderId="0" xfId="0" applyFont="1"/>
    <xf numFmtId="2" fontId="4" fillId="2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 shrinkToFit="1"/>
    </xf>
    <xf numFmtId="0" fontId="2" fillId="0" borderId="0" xfId="0" applyFont="1" applyAlignment="1">
      <alignment horizontal="center" vertical="center"/>
    </xf>
    <xf numFmtId="2" fontId="3" fillId="0" borderId="1" xfId="0" applyNumberFormat="1" applyFont="1" applyBorder="1" applyAlignment="1">
      <alignment vertical="top"/>
    </xf>
    <xf numFmtId="9" fontId="11" fillId="3" borderId="6" xfId="0" applyNumberFormat="1" applyFont="1" applyFill="1" applyBorder="1" applyAlignment="1">
      <alignment vertical="top" wrapText="1" shrinkToFit="1"/>
    </xf>
    <xf numFmtId="0" fontId="3" fillId="0" borderId="1" xfId="0" applyFont="1" applyBorder="1" applyAlignment="1">
      <alignment horizontal="center" vertical="top"/>
    </xf>
    <xf numFmtId="9" fontId="11" fillId="0" borderId="6" xfId="0" applyNumberFormat="1" applyFont="1" applyBorder="1" applyAlignment="1">
      <alignment vertical="top" wrapText="1" shrinkToFit="1"/>
    </xf>
    <xf numFmtId="0" fontId="4" fillId="0" borderId="1" xfId="0" applyFont="1" applyBorder="1" applyAlignment="1">
      <alignment horizontal="left" vertical="top"/>
    </xf>
    <xf numFmtId="0" fontId="4" fillId="0" borderId="1" xfId="0" applyFont="1" applyBorder="1" applyAlignment="1">
      <alignment vertical="top" wrapText="1"/>
    </xf>
    <xf numFmtId="2" fontId="4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4" fillId="5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right" vertical="top"/>
    </xf>
    <xf numFmtId="9" fontId="4" fillId="3" borderId="1" xfId="0" applyNumberFormat="1" applyFont="1" applyFill="1" applyBorder="1" applyAlignment="1">
      <alignment vertical="top"/>
    </xf>
    <xf numFmtId="0" fontId="3" fillId="0" borderId="1" xfId="0" applyFont="1" applyBorder="1" applyAlignment="1">
      <alignment horizontal="right" vertical="top"/>
    </xf>
    <xf numFmtId="0" fontId="3" fillId="4" borderId="1" xfId="0" applyFont="1" applyFill="1" applyBorder="1" applyAlignment="1">
      <alignment horizontal="left" vertical="top"/>
    </xf>
    <xf numFmtId="0" fontId="12" fillId="0" borderId="1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2" fillId="0" borderId="8" xfId="0" applyFont="1" applyBorder="1" applyAlignment="1">
      <alignment vertical="top"/>
    </xf>
    <xf numFmtId="0" fontId="12" fillId="4" borderId="8" xfId="0" applyFont="1" applyFill="1" applyBorder="1" applyAlignment="1">
      <alignment vertical="top"/>
    </xf>
    <xf numFmtId="2" fontId="12" fillId="0" borderId="8" xfId="0" applyNumberFormat="1" applyFont="1" applyBorder="1" applyAlignment="1">
      <alignment vertical="top"/>
    </xf>
    <xf numFmtId="0" fontId="12" fillId="0" borderId="8" xfId="0" applyFont="1" applyBorder="1" applyAlignment="1">
      <alignment horizontal="left" vertical="top"/>
    </xf>
    <xf numFmtId="2" fontId="5" fillId="0" borderId="1" xfId="0" applyNumberFormat="1" applyFont="1" applyBorder="1" applyAlignment="1">
      <alignment vertical="top"/>
    </xf>
    <xf numFmtId="0" fontId="0" fillId="0" borderId="1" xfId="0" applyBorder="1" applyAlignment="1">
      <alignment wrapText="1"/>
    </xf>
    <xf numFmtId="0" fontId="2" fillId="0" borderId="0" xfId="0" applyFont="1" applyAlignment="1">
      <alignment wrapText="1"/>
    </xf>
    <xf numFmtId="0" fontId="3" fillId="0" borderId="12" xfId="0" applyFont="1" applyBorder="1" applyAlignment="1">
      <alignment vertical="top"/>
    </xf>
    <xf numFmtId="0" fontId="3" fillId="0" borderId="1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2" fillId="0" borderId="12" xfId="0" applyFont="1" applyBorder="1"/>
    <xf numFmtId="0" fontId="4" fillId="0" borderId="1" xfId="0" applyFont="1" applyBorder="1"/>
    <xf numFmtId="0" fontId="4" fillId="6" borderId="13" xfId="0" applyFont="1" applyFill="1" applyBorder="1" applyAlignment="1">
      <alignment horizontal="center"/>
    </xf>
    <xf numFmtId="0" fontId="4" fillId="0" borderId="12" xfId="0" applyFont="1" applyBorder="1"/>
    <xf numFmtId="0" fontId="4" fillId="6" borderId="1" xfId="0" applyFont="1" applyFill="1" applyBorder="1" applyAlignment="1">
      <alignment horizontal="center"/>
    </xf>
    <xf numFmtId="0" fontId="4" fillId="0" borderId="13" xfId="0" applyFont="1" applyBorder="1"/>
    <xf numFmtId="0" fontId="3" fillId="0" borderId="14" xfId="0" applyFont="1" applyBorder="1"/>
    <xf numFmtId="0" fontId="4" fillId="0" borderId="15" xfId="0" applyFont="1" applyBorder="1"/>
    <xf numFmtId="0" fontId="4" fillId="0" borderId="16" xfId="0" applyFont="1" applyBorder="1"/>
    <xf numFmtId="0" fontId="4" fillId="0" borderId="1" xfId="0" applyFont="1" applyBorder="1" applyAlignment="1">
      <alignment horizontal="center"/>
    </xf>
    <xf numFmtId="0" fontId="4" fillId="7" borderId="1" xfId="0" applyFont="1" applyFill="1" applyBorder="1"/>
    <xf numFmtId="0" fontId="3" fillId="0" borderId="1" xfId="0" applyFont="1" applyBorder="1" applyAlignment="1">
      <alignment horizontal="right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1" fillId="0" borderId="1" xfId="0" applyFont="1" applyBorder="1"/>
    <xf numFmtId="2" fontId="1" fillId="0" borderId="1" xfId="0" applyNumberFormat="1" applyFont="1" applyBorder="1"/>
    <xf numFmtId="17" fontId="1" fillId="0" borderId="1" xfId="0" applyNumberFormat="1" applyFont="1" applyBorder="1"/>
    <xf numFmtId="0" fontId="0" fillId="0" borderId="17" xfId="0" applyBorder="1"/>
    <xf numFmtId="0" fontId="3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T%20SECTION/Downloads/LCR%20new%20format%2031.03.2026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CR 2026"/>
      <sheetName val="TB 31.03.2026 provisional"/>
      <sheetName val="LCR 2025"/>
      <sheetName val="LCR 2024"/>
    </sheetNames>
    <sheetDataSet>
      <sheetData sheetId="0"/>
      <sheetData sheetId="1">
        <row r="74">
          <cell r="E74">
            <v>20042</v>
          </cell>
        </row>
        <row r="75">
          <cell r="E75">
            <v>314980912.07999998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93"/>
  <sheetViews>
    <sheetView showGridLines="0" tabSelected="1" topLeftCell="A53" zoomScaleNormal="100" workbookViewId="0">
      <selection activeCell="C57" sqref="C57"/>
    </sheetView>
  </sheetViews>
  <sheetFormatPr defaultColWidth="8.7109375" defaultRowHeight="12.75"/>
  <cols>
    <col min="1" max="1" width="8.7109375" style="1"/>
    <col min="2" max="2" width="12.28515625" style="1" customWidth="1"/>
    <col min="3" max="3" width="67" style="1" customWidth="1"/>
    <col min="4" max="4" width="28.7109375" style="1" customWidth="1"/>
    <col min="5" max="5" width="30.7109375" style="1" customWidth="1"/>
    <col min="6" max="6" width="29.28515625" style="1" customWidth="1"/>
    <col min="7" max="8" width="8.7109375" style="1"/>
    <col min="9" max="9" width="16.7109375" style="1" customWidth="1"/>
    <col min="10" max="10" width="21.42578125" style="1" customWidth="1"/>
    <col min="11" max="11" width="22.7109375" style="1" customWidth="1"/>
    <col min="12" max="12" width="30" style="1" customWidth="1"/>
    <col min="13" max="13" width="44.5703125" style="1" customWidth="1"/>
    <col min="14" max="16384" width="8.7109375" style="1"/>
  </cols>
  <sheetData>
    <row r="2" spans="2:6">
      <c r="C2" s="2" t="s">
        <v>0</v>
      </c>
      <c r="D2" s="3" t="s">
        <v>1</v>
      </c>
    </row>
    <row r="3" spans="2:6" ht="15" customHeight="1">
      <c r="B3" s="4"/>
      <c r="C3" s="2" t="s">
        <v>2</v>
      </c>
      <c r="D3" s="3" t="s">
        <v>3</v>
      </c>
      <c r="E3" s="4"/>
      <c r="F3" s="4"/>
    </row>
    <row r="4" spans="2:6">
      <c r="B4" s="4"/>
      <c r="C4" s="2" t="s">
        <v>4</v>
      </c>
      <c r="D4" s="5">
        <v>475</v>
      </c>
      <c r="E4" s="4"/>
      <c r="F4" s="4"/>
    </row>
    <row r="5" spans="2:6">
      <c r="B5" s="4"/>
      <c r="E5" s="4"/>
      <c r="F5" s="4"/>
    </row>
    <row r="6" spans="2:6">
      <c r="B6" s="4"/>
      <c r="C6" s="2" t="s">
        <v>5</v>
      </c>
      <c r="D6" s="3" t="s">
        <v>6</v>
      </c>
      <c r="E6" s="4"/>
      <c r="F6" s="4"/>
    </row>
    <row r="7" spans="2:6">
      <c r="B7" s="4"/>
      <c r="C7" s="2" t="s">
        <v>7</v>
      </c>
      <c r="D7" s="3" t="s">
        <v>8</v>
      </c>
      <c r="E7" s="4"/>
      <c r="F7" s="4"/>
    </row>
    <row r="8" spans="2:6">
      <c r="B8" s="4"/>
      <c r="C8" s="2" t="s">
        <v>9</v>
      </c>
      <c r="D8" s="3">
        <v>9840363882</v>
      </c>
      <c r="E8" s="4"/>
      <c r="F8" s="4"/>
    </row>
    <row r="9" spans="2:6" ht="13.5" thickBot="1">
      <c r="B9" s="4"/>
      <c r="E9" s="4"/>
      <c r="F9" s="4"/>
    </row>
    <row r="10" spans="2:6" ht="30.75" customHeight="1" thickBot="1">
      <c r="B10" s="57" t="s">
        <v>10</v>
      </c>
      <c r="C10" s="58"/>
      <c r="D10" s="58"/>
      <c r="E10" s="58"/>
      <c r="F10" s="59"/>
    </row>
    <row r="11" spans="2:6" ht="30.75" customHeight="1">
      <c r="B11" s="60" t="s">
        <v>11</v>
      </c>
      <c r="C11" s="60"/>
      <c r="D11" s="60"/>
      <c r="E11" s="60"/>
      <c r="F11" s="60"/>
    </row>
    <row r="12" spans="2:6" s="8" customFormat="1" ht="31.5" customHeight="1">
      <c r="B12" s="6" t="s">
        <v>12</v>
      </c>
      <c r="C12" s="6" t="s">
        <v>13</v>
      </c>
      <c r="D12" s="6" t="s">
        <v>14</v>
      </c>
      <c r="E12" s="7" t="s">
        <v>15</v>
      </c>
      <c r="F12" s="7" t="s">
        <v>16</v>
      </c>
    </row>
    <row r="13" spans="2:6">
      <c r="B13" s="2" t="s">
        <v>17</v>
      </c>
      <c r="C13" s="2" t="s">
        <v>18</v>
      </c>
      <c r="D13" s="9">
        <f>D14+D19+D23</f>
        <v>31.500095408</v>
      </c>
      <c r="E13" s="10"/>
      <c r="F13" s="9">
        <f>F14+F19+F23</f>
        <v>31.500095408</v>
      </c>
    </row>
    <row r="14" spans="2:6" ht="14.45" customHeight="1">
      <c r="B14" s="11">
        <v>1</v>
      </c>
      <c r="C14" s="2" t="s">
        <v>19</v>
      </c>
      <c r="D14" s="9">
        <f>SUM(D15:D18)</f>
        <v>31.500095408</v>
      </c>
      <c r="E14" s="12">
        <v>1</v>
      </c>
      <c r="F14" s="9">
        <f>SUM(F15:F18)</f>
        <v>31.500095408</v>
      </c>
    </row>
    <row r="15" spans="2:6" ht="14.45" customHeight="1">
      <c r="B15" s="13" t="s">
        <v>20</v>
      </c>
      <c r="C15" s="14" t="s">
        <v>21</v>
      </c>
      <c r="D15" s="15">
        <f>('[1]TB 31.03.2026 provisional'!E74+'[1]TB 31.03.2026 provisional'!E75)/10000000</f>
        <v>31.500095408</v>
      </c>
      <c r="E15" s="12">
        <v>1</v>
      </c>
      <c r="F15" s="9">
        <f t="shared" ref="F15:F49" si="0">D15*E15</f>
        <v>31.500095408</v>
      </c>
    </row>
    <row r="16" spans="2:6" ht="14.45" customHeight="1">
      <c r="B16" s="13" t="s">
        <v>22</v>
      </c>
      <c r="C16" s="14" t="s">
        <v>23</v>
      </c>
      <c r="D16" s="16">
        <v>0</v>
      </c>
      <c r="E16" s="12">
        <v>1</v>
      </c>
      <c r="F16" s="2">
        <f t="shared" si="0"/>
        <v>0</v>
      </c>
    </row>
    <row r="17" spans="2:6" ht="27" customHeight="1">
      <c r="B17" s="13" t="s">
        <v>24</v>
      </c>
      <c r="C17" s="14" t="s">
        <v>25</v>
      </c>
      <c r="D17" s="16">
        <v>0</v>
      </c>
      <c r="E17" s="12">
        <v>0.8</v>
      </c>
      <c r="F17" s="2">
        <f t="shared" si="0"/>
        <v>0</v>
      </c>
    </row>
    <row r="18" spans="2:6" ht="28.5" customHeight="1">
      <c r="B18" s="13" t="s">
        <v>24</v>
      </c>
      <c r="C18" s="14" t="s">
        <v>26</v>
      </c>
      <c r="D18" s="16">
        <v>0</v>
      </c>
      <c r="E18" s="12">
        <v>1</v>
      </c>
      <c r="F18" s="2">
        <f t="shared" si="0"/>
        <v>0</v>
      </c>
    </row>
    <row r="19" spans="2:6" ht="14.45" customHeight="1">
      <c r="B19" s="11">
        <v>2</v>
      </c>
      <c r="C19" s="17" t="s">
        <v>27</v>
      </c>
      <c r="D19" s="2">
        <f>SUM(D20:D22)</f>
        <v>0</v>
      </c>
      <c r="E19" s="10"/>
      <c r="F19" s="2">
        <f>SUM(F20:F22)</f>
        <v>0</v>
      </c>
    </row>
    <row r="20" spans="2:6" ht="27.75" customHeight="1">
      <c r="B20" s="13" t="s">
        <v>20</v>
      </c>
      <c r="C20" s="14" t="s">
        <v>28</v>
      </c>
      <c r="D20" s="16">
        <v>0</v>
      </c>
      <c r="E20" s="12">
        <v>0.85</v>
      </c>
      <c r="F20" s="2">
        <f t="shared" si="0"/>
        <v>0</v>
      </c>
    </row>
    <row r="21" spans="2:6" ht="14.25" customHeight="1">
      <c r="B21" s="13" t="s">
        <v>22</v>
      </c>
      <c r="C21" s="18" t="s">
        <v>29</v>
      </c>
      <c r="D21" s="16">
        <v>0</v>
      </c>
      <c r="E21" s="12">
        <v>0.85</v>
      </c>
      <c r="F21" s="2">
        <f t="shared" si="0"/>
        <v>0</v>
      </c>
    </row>
    <row r="22" spans="2:6" ht="29.25" customHeight="1">
      <c r="B22" s="13" t="s">
        <v>24</v>
      </c>
      <c r="C22" s="18" t="s">
        <v>30</v>
      </c>
      <c r="D22" s="16">
        <v>0</v>
      </c>
      <c r="E22" s="12">
        <v>0.85</v>
      </c>
      <c r="F22" s="2">
        <f t="shared" si="0"/>
        <v>0</v>
      </c>
    </row>
    <row r="23" spans="2:6" ht="14.45" customHeight="1">
      <c r="B23" s="11">
        <v>3</v>
      </c>
      <c r="C23" s="17" t="s">
        <v>31</v>
      </c>
      <c r="D23" s="2">
        <f>SUM(D24:D26)</f>
        <v>0</v>
      </c>
      <c r="E23" s="10"/>
      <c r="F23" s="2">
        <f>SUM(F24:F26)</f>
        <v>0</v>
      </c>
    </row>
    <row r="24" spans="2:6" ht="27" customHeight="1">
      <c r="B24" s="13" t="s">
        <v>20</v>
      </c>
      <c r="C24" s="14" t="s">
        <v>32</v>
      </c>
      <c r="D24" s="16">
        <v>0</v>
      </c>
      <c r="E24" s="12">
        <v>0.5</v>
      </c>
      <c r="F24" s="2">
        <f t="shared" si="0"/>
        <v>0</v>
      </c>
    </row>
    <row r="25" spans="2:6" ht="27.75" customHeight="1">
      <c r="B25" s="13" t="s">
        <v>22</v>
      </c>
      <c r="C25" s="19" t="s">
        <v>33</v>
      </c>
      <c r="D25" s="16">
        <v>0</v>
      </c>
      <c r="E25" s="12">
        <v>0.5</v>
      </c>
      <c r="F25" s="2">
        <f t="shared" si="0"/>
        <v>0</v>
      </c>
    </row>
    <row r="26" spans="2:6" ht="27.75" customHeight="1">
      <c r="B26" s="13" t="s">
        <v>24</v>
      </c>
      <c r="C26" s="18" t="s">
        <v>34</v>
      </c>
      <c r="D26" s="16">
        <v>0</v>
      </c>
      <c r="E26" s="12">
        <v>0.5</v>
      </c>
      <c r="F26" s="2">
        <f t="shared" si="0"/>
        <v>0</v>
      </c>
    </row>
    <row r="27" spans="2:6" ht="14.45" customHeight="1">
      <c r="B27" s="2" t="s">
        <v>35</v>
      </c>
      <c r="C27" s="2" t="s">
        <v>36</v>
      </c>
      <c r="D27" s="2">
        <f>D28+D29+D30+D31+D40+D41</f>
        <v>24.72</v>
      </c>
      <c r="E27" s="20">
        <f t="shared" ref="E27:F27" si="1">E28+E29+E30+E31+E40+E41</f>
        <v>5.75</v>
      </c>
      <c r="F27" s="2">
        <f t="shared" si="1"/>
        <v>28.427999999999997</v>
      </c>
    </row>
    <row r="28" spans="2:6" ht="14.45" customHeight="1">
      <c r="B28" s="21">
        <v>1</v>
      </c>
      <c r="C28" s="16" t="s">
        <v>37</v>
      </c>
      <c r="D28" s="16">
        <v>0</v>
      </c>
      <c r="E28" s="12">
        <v>1.1499999999999999</v>
      </c>
      <c r="F28" s="2">
        <f t="shared" si="0"/>
        <v>0</v>
      </c>
    </row>
    <row r="29" spans="2:6" ht="14.45" customHeight="1">
      <c r="B29" s="21">
        <v>2</v>
      </c>
      <c r="C29" s="16" t="s">
        <v>38</v>
      </c>
      <c r="D29" s="16">
        <v>0</v>
      </c>
      <c r="E29" s="12">
        <v>1.1499999999999999</v>
      </c>
      <c r="F29" s="2">
        <f t="shared" si="0"/>
        <v>0</v>
      </c>
    </row>
    <row r="30" spans="2:6" ht="14.45" customHeight="1">
      <c r="B30" s="21">
        <v>3</v>
      </c>
      <c r="C30" s="13" t="s">
        <v>39</v>
      </c>
      <c r="D30" s="16">
        <v>24</v>
      </c>
      <c r="E30" s="12">
        <v>1.1499999999999999</v>
      </c>
      <c r="F30" s="2">
        <f t="shared" si="0"/>
        <v>27.599999999999998</v>
      </c>
    </row>
    <row r="31" spans="2:6" ht="14.45" customHeight="1">
      <c r="B31" s="21">
        <v>4</v>
      </c>
      <c r="C31" s="13" t="s">
        <v>40</v>
      </c>
      <c r="D31" s="22">
        <f>SUM(D32:D39)</f>
        <v>0</v>
      </c>
      <c r="E31" s="23"/>
      <c r="F31" s="2">
        <f>SUM(F32:F39)</f>
        <v>0</v>
      </c>
    </row>
    <row r="32" spans="2:6" ht="14.45" customHeight="1">
      <c r="B32" s="13" t="s">
        <v>20</v>
      </c>
      <c r="C32" s="16" t="s">
        <v>41</v>
      </c>
      <c r="D32" s="16">
        <v>0</v>
      </c>
      <c r="E32" s="12">
        <v>1.1499999999999999</v>
      </c>
      <c r="F32" s="2">
        <f t="shared" si="0"/>
        <v>0</v>
      </c>
    </row>
    <row r="33" spans="2:6" ht="14.45" customHeight="1">
      <c r="B33" s="13" t="s">
        <v>22</v>
      </c>
      <c r="C33" s="14" t="s">
        <v>42</v>
      </c>
      <c r="D33" s="16">
        <v>0</v>
      </c>
      <c r="E33" s="12">
        <v>1.1499999999999999</v>
      </c>
      <c r="F33" s="2">
        <f t="shared" si="0"/>
        <v>0</v>
      </c>
    </row>
    <row r="34" spans="2:6" ht="14.45" customHeight="1">
      <c r="B34" s="13" t="s">
        <v>24</v>
      </c>
      <c r="C34" s="14" t="s">
        <v>43</v>
      </c>
      <c r="D34" s="16">
        <v>0</v>
      </c>
      <c r="E34" s="12">
        <v>1.1499999999999999</v>
      </c>
      <c r="F34" s="2">
        <f t="shared" si="0"/>
        <v>0</v>
      </c>
    </row>
    <row r="35" spans="2:6" ht="24.75" customHeight="1">
      <c r="B35" s="13" t="s">
        <v>44</v>
      </c>
      <c r="C35" s="14" t="s">
        <v>45</v>
      </c>
      <c r="D35" s="16">
        <v>0</v>
      </c>
      <c r="E35" s="12">
        <v>1.1499999999999999</v>
      </c>
      <c r="F35" s="2">
        <f t="shared" si="0"/>
        <v>0</v>
      </c>
    </row>
    <row r="36" spans="2:6" ht="30.75" customHeight="1">
      <c r="B36" s="13" t="s">
        <v>46</v>
      </c>
      <c r="C36" s="14" t="s">
        <v>47</v>
      </c>
      <c r="D36" s="16">
        <v>0</v>
      </c>
      <c r="E36" s="12">
        <v>1.1499999999999999</v>
      </c>
      <c r="F36" s="2">
        <f t="shared" si="0"/>
        <v>0</v>
      </c>
    </row>
    <row r="37" spans="2:6" ht="39" customHeight="1">
      <c r="B37" s="13" t="s">
        <v>48</v>
      </c>
      <c r="C37" s="14" t="s">
        <v>49</v>
      </c>
      <c r="D37" s="16">
        <v>0</v>
      </c>
      <c r="E37" s="12">
        <v>1.1499999999999999</v>
      </c>
      <c r="F37" s="2">
        <f t="shared" si="0"/>
        <v>0</v>
      </c>
    </row>
    <row r="38" spans="2:6" ht="31.5" customHeight="1">
      <c r="B38" s="13" t="s">
        <v>50</v>
      </c>
      <c r="C38" s="14" t="s">
        <v>51</v>
      </c>
      <c r="D38" s="16">
        <v>0</v>
      </c>
      <c r="E38" s="12">
        <v>1.1499999999999999</v>
      </c>
      <c r="F38" s="2">
        <f t="shared" si="0"/>
        <v>0</v>
      </c>
    </row>
    <row r="39" spans="2:6" ht="16.5" customHeight="1">
      <c r="B39" s="13" t="s">
        <v>52</v>
      </c>
      <c r="C39" s="16" t="s">
        <v>53</v>
      </c>
      <c r="D39" s="16">
        <v>0</v>
      </c>
      <c r="E39" s="12">
        <v>1.1499999999999999</v>
      </c>
      <c r="F39" s="2">
        <f t="shared" si="0"/>
        <v>0</v>
      </c>
    </row>
    <row r="40" spans="2:6" ht="14.45" customHeight="1">
      <c r="B40" s="21">
        <v>5</v>
      </c>
      <c r="C40" s="16" t="s">
        <v>54</v>
      </c>
      <c r="D40" s="16">
        <v>0</v>
      </c>
      <c r="E40" s="12">
        <v>1.1499999999999999</v>
      </c>
      <c r="F40" s="2">
        <f t="shared" si="0"/>
        <v>0</v>
      </c>
    </row>
    <row r="41" spans="2:6" ht="14.45" customHeight="1">
      <c r="B41" s="21">
        <v>6</v>
      </c>
      <c r="C41" s="14" t="s">
        <v>55</v>
      </c>
      <c r="D41" s="16">
        <v>0.72</v>
      </c>
      <c r="E41" s="12">
        <v>1.1499999999999999</v>
      </c>
      <c r="F41" s="9">
        <f t="shared" si="0"/>
        <v>0.82799999999999996</v>
      </c>
    </row>
    <row r="42" spans="2:6" ht="14.45" customHeight="1">
      <c r="B42" s="2" t="s">
        <v>56</v>
      </c>
      <c r="C42" s="2" t="s">
        <v>57</v>
      </c>
      <c r="D42" s="24">
        <f>SUM(D43:D49)</f>
        <v>18.399999999999999</v>
      </c>
      <c r="E42" s="25"/>
      <c r="F42" s="24">
        <f t="shared" ref="F42" si="2">SUM(F43:F49)</f>
        <v>13.799999999999999</v>
      </c>
    </row>
    <row r="43" spans="2:6" ht="14.45" customHeight="1">
      <c r="B43" s="21">
        <v>1</v>
      </c>
      <c r="C43" s="16" t="s">
        <v>58</v>
      </c>
      <c r="D43" s="16">
        <v>0</v>
      </c>
      <c r="E43" s="12">
        <v>0.75</v>
      </c>
      <c r="F43" s="2">
        <f t="shared" si="0"/>
        <v>0</v>
      </c>
    </row>
    <row r="44" spans="2:6" ht="14.45" customHeight="1">
      <c r="B44" s="21">
        <v>2</v>
      </c>
      <c r="C44" s="14" t="s">
        <v>59</v>
      </c>
      <c r="D44" s="16">
        <v>0</v>
      </c>
      <c r="E44" s="12">
        <v>0.75</v>
      </c>
      <c r="F44" s="2">
        <f t="shared" si="0"/>
        <v>0</v>
      </c>
    </row>
    <row r="45" spans="2:6" ht="14.45" customHeight="1">
      <c r="B45" s="21">
        <v>3</v>
      </c>
      <c r="C45" s="16" t="s">
        <v>60</v>
      </c>
      <c r="D45" s="16">
        <v>0</v>
      </c>
      <c r="E45" s="12">
        <v>0.75</v>
      </c>
      <c r="F45" s="2">
        <f t="shared" si="0"/>
        <v>0</v>
      </c>
    </row>
    <row r="46" spans="2:6" ht="14.45" customHeight="1">
      <c r="B46" s="21">
        <v>4</v>
      </c>
      <c r="C46" s="16" t="s">
        <v>61</v>
      </c>
      <c r="D46" s="16">
        <v>0</v>
      </c>
      <c r="E46" s="12">
        <v>0.75</v>
      </c>
      <c r="F46" s="2">
        <f t="shared" si="0"/>
        <v>0</v>
      </c>
    </row>
    <row r="47" spans="2:6" ht="14.45" customHeight="1">
      <c r="B47" s="21">
        <v>5</v>
      </c>
      <c r="C47" s="16" t="s">
        <v>62</v>
      </c>
      <c r="D47" s="16">
        <v>0</v>
      </c>
      <c r="E47" s="12">
        <v>0.75</v>
      </c>
      <c r="F47" s="2">
        <f t="shared" si="0"/>
        <v>0</v>
      </c>
    </row>
    <row r="48" spans="2:6" ht="14.45" customHeight="1">
      <c r="B48" s="21">
        <v>6</v>
      </c>
      <c r="C48" s="16" t="s">
        <v>63</v>
      </c>
      <c r="D48" s="16">
        <v>1.17</v>
      </c>
      <c r="E48" s="12">
        <v>0.75</v>
      </c>
      <c r="F48" s="9">
        <f t="shared" si="0"/>
        <v>0.87749999999999995</v>
      </c>
    </row>
    <row r="49" spans="2:6" ht="14.45" customHeight="1">
      <c r="B49" s="21">
        <v>7</v>
      </c>
      <c r="C49" s="16" t="s">
        <v>64</v>
      </c>
      <c r="D49" s="16">
        <v>17.23</v>
      </c>
      <c r="E49" s="12">
        <v>0.75</v>
      </c>
      <c r="F49" s="9">
        <f t="shared" si="0"/>
        <v>12.922499999999999</v>
      </c>
    </row>
    <row r="50" spans="2:6" ht="14.45" customHeight="1">
      <c r="B50" s="26"/>
      <c r="C50" s="27" t="s">
        <v>65</v>
      </c>
      <c r="D50" s="28">
        <f>D27-D42</f>
        <v>6.32</v>
      </c>
      <c r="E50" s="29"/>
      <c r="F50" s="30">
        <f t="shared" ref="F50" si="3">F27-F42</f>
        <v>14.627999999999998</v>
      </c>
    </row>
    <row r="51" spans="2:6" ht="14.45" customHeight="1">
      <c r="B51" s="26"/>
      <c r="C51" s="27" t="s">
        <v>66</v>
      </c>
      <c r="D51" s="28"/>
      <c r="E51" s="31"/>
      <c r="F51" s="32">
        <f>F13/F50</f>
        <v>2.1534109521465683</v>
      </c>
    </row>
    <row r="52" spans="2:6" ht="79.5">
      <c r="C52" s="33" t="s">
        <v>67</v>
      </c>
    </row>
    <row r="53" spans="2:6" ht="13.5" thickBot="1">
      <c r="C53" s="34"/>
    </row>
    <row r="54" spans="2:6" ht="22.5" customHeight="1">
      <c r="B54" s="61" t="s">
        <v>68</v>
      </c>
      <c r="C54" s="62"/>
      <c r="D54" s="62"/>
      <c r="E54" s="63"/>
    </row>
    <row r="55" spans="2:6" ht="69" customHeight="1">
      <c r="B55" s="35" t="s">
        <v>69</v>
      </c>
      <c r="C55" s="36" t="s">
        <v>70</v>
      </c>
      <c r="D55" s="36" t="s">
        <v>71</v>
      </c>
      <c r="E55" s="37" t="s">
        <v>72</v>
      </c>
    </row>
    <row r="56" spans="2:6">
      <c r="B56" s="38" t="s">
        <v>73</v>
      </c>
      <c r="C56" s="39">
        <v>0</v>
      </c>
      <c r="D56" s="39">
        <v>0</v>
      </c>
      <c r="E56" s="40" t="s">
        <v>74</v>
      </c>
    </row>
    <row r="57" spans="2:6">
      <c r="B57" s="41" t="s">
        <v>75</v>
      </c>
      <c r="C57" s="39">
        <v>0</v>
      </c>
      <c r="D57" s="39">
        <v>0</v>
      </c>
      <c r="E57" s="40" t="s">
        <v>74</v>
      </c>
    </row>
    <row r="58" spans="2:6">
      <c r="B58" s="41" t="s">
        <v>76</v>
      </c>
      <c r="C58" s="39">
        <v>0</v>
      </c>
      <c r="D58" s="39">
        <v>0</v>
      </c>
      <c r="E58" s="40" t="s">
        <v>74</v>
      </c>
    </row>
    <row r="59" spans="2:6">
      <c r="B59" s="41" t="s">
        <v>77</v>
      </c>
      <c r="C59" s="42" t="s">
        <v>74</v>
      </c>
      <c r="D59" s="42" t="s">
        <v>74</v>
      </c>
      <c r="E59" s="43">
        <v>0</v>
      </c>
    </row>
    <row r="60" spans="2:6">
      <c r="B60" s="41" t="s">
        <v>78</v>
      </c>
      <c r="C60" s="42" t="s">
        <v>74</v>
      </c>
      <c r="D60" s="42" t="s">
        <v>74</v>
      </c>
      <c r="E60" s="43">
        <v>0</v>
      </c>
    </row>
    <row r="61" spans="2:6">
      <c r="B61" s="41" t="s">
        <v>79</v>
      </c>
      <c r="C61" s="42" t="s">
        <v>74</v>
      </c>
      <c r="D61" s="42" t="s">
        <v>74</v>
      </c>
      <c r="E61" s="43">
        <v>0</v>
      </c>
    </row>
    <row r="62" spans="2:6">
      <c r="B62" s="41" t="s">
        <v>80</v>
      </c>
      <c r="C62" s="42" t="s">
        <v>74</v>
      </c>
      <c r="D62" s="42" t="s">
        <v>74</v>
      </c>
      <c r="E62" s="43">
        <v>0</v>
      </c>
    </row>
    <row r="63" spans="2:6">
      <c r="B63" s="41" t="s">
        <v>81</v>
      </c>
      <c r="C63" s="42" t="s">
        <v>74</v>
      </c>
      <c r="D63" s="42" t="s">
        <v>74</v>
      </c>
      <c r="E63" s="40" t="s">
        <v>74</v>
      </c>
    </row>
    <row r="64" spans="2:6">
      <c r="B64" s="41" t="s">
        <v>82</v>
      </c>
      <c r="C64" s="42" t="s">
        <v>74</v>
      </c>
      <c r="D64" s="42" t="s">
        <v>74</v>
      </c>
      <c r="E64" s="40" t="s">
        <v>74</v>
      </c>
    </row>
    <row r="65" spans="2:5" ht="13.5" thickBot="1">
      <c r="B65" s="44" t="s">
        <v>83</v>
      </c>
      <c r="C65" s="45">
        <f>SUM(C56:C58)</f>
        <v>0</v>
      </c>
      <c r="D65" s="45">
        <f>SUM(D56:D58)</f>
        <v>0</v>
      </c>
      <c r="E65" s="46">
        <f>SUM(E59:E62)</f>
        <v>0</v>
      </c>
    </row>
    <row r="67" spans="2:5" ht="16.5" customHeight="1">
      <c r="B67" s="64" t="s">
        <v>84</v>
      </c>
      <c r="C67" s="64"/>
      <c r="D67" s="64"/>
    </row>
    <row r="68" spans="2:5">
      <c r="B68" s="47">
        <v>1</v>
      </c>
      <c r="C68" s="39" t="s">
        <v>85</v>
      </c>
      <c r="D68" s="48">
        <v>0</v>
      </c>
    </row>
    <row r="69" spans="2:5">
      <c r="B69" s="47">
        <v>2</v>
      </c>
      <c r="C69" s="39" t="s">
        <v>86</v>
      </c>
      <c r="D69" s="48">
        <v>0</v>
      </c>
    </row>
    <row r="70" spans="2:5">
      <c r="B70" s="47">
        <v>3</v>
      </c>
      <c r="C70" s="39" t="s">
        <v>87</v>
      </c>
      <c r="D70" s="48">
        <v>0</v>
      </c>
    </row>
    <row r="71" spans="2:5">
      <c r="B71" s="47">
        <v>4</v>
      </c>
      <c r="C71" s="39" t="s">
        <v>88</v>
      </c>
      <c r="D71" s="48">
        <v>0</v>
      </c>
    </row>
    <row r="72" spans="2:5">
      <c r="B72" s="47">
        <v>5</v>
      </c>
      <c r="C72" s="39" t="s">
        <v>89</v>
      </c>
      <c r="D72" s="48">
        <v>0</v>
      </c>
    </row>
    <row r="73" spans="2:5">
      <c r="B73" s="47">
        <v>6</v>
      </c>
      <c r="C73" s="39" t="s">
        <v>90</v>
      </c>
      <c r="D73" s="48">
        <v>0</v>
      </c>
    </row>
    <row r="74" spans="2:5">
      <c r="B74" s="47">
        <v>7</v>
      </c>
      <c r="C74" s="39" t="s">
        <v>91</v>
      </c>
      <c r="D74" s="48">
        <v>0</v>
      </c>
    </row>
    <row r="75" spans="2:5">
      <c r="B75" s="36"/>
      <c r="C75" s="36" t="s">
        <v>92</v>
      </c>
      <c r="D75" s="49">
        <f>SUM(D68:D74)</f>
        <v>0</v>
      </c>
    </row>
    <row r="79" spans="2:5" ht="15">
      <c r="B79" s="65" t="s">
        <v>93</v>
      </c>
      <c r="C79" s="65"/>
      <c r="D79" s="65"/>
    </row>
    <row r="80" spans="2:5" ht="15">
      <c r="B80" s="50" t="s">
        <v>94</v>
      </c>
      <c r="C80" s="50" t="s">
        <v>13</v>
      </c>
      <c r="D80" s="50" t="s">
        <v>95</v>
      </c>
    </row>
    <row r="81" spans="2:4" ht="15">
      <c r="B81" s="51">
        <v>1</v>
      </c>
      <c r="C81" s="51" t="s">
        <v>96</v>
      </c>
      <c r="D81" s="52">
        <v>30</v>
      </c>
    </row>
    <row r="82" spans="2:4" ht="15">
      <c r="B82" s="51">
        <v>2</v>
      </c>
      <c r="C82" s="51" t="s">
        <v>97</v>
      </c>
      <c r="D82" s="52">
        <v>40</v>
      </c>
    </row>
    <row r="83" spans="2:4" ht="15">
      <c r="B83" s="51">
        <v>3</v>
      </c>
      <c r="C83" s="51" t="s">
        <v>98</v>
      </c>
      <c r="D83" s="52">
        <v>0</v>
      </c>
    </row>
    <row r="84" spans="2:4" ht="15">
      <c r="B84" s="51">
        <v>4</v>
      </c>
      <c r="C84" s="51" t="s">
        <v>99</v>
      </c>
      <c r="D84" s="52">
        <v>2400</v>
      </c>
    </row>
    <row r="85" spans="2:4" ht="15">
      <c r="B85" s="51">
        <v>5</v>
      </c>
      <c r="C85" s="51" t="s">
        <v>100</v>
      </c>
      <c r="D85" s="52">
        <v>1.5</v>
      </c>
    </row>
    <row r="86" spans="2:4" ht="15">
      <c r="B86" s="51">
        <v>6</v>
      </c>
      <c r="C86" s="51" t="s">
        <v>101</v>
      </c>
      <c r="D86" s="52">
        <v>0</v>
      </c>
    </row>
    <row r="87" spans="2:4" ht="15">
      <c r="B87" s="51"/>
      <c r="C87" s="53" t="s">
        <v>83</v>
      </c>
      <c r="D87" s="54">
        <f>SUM(D81:D86)</f>
        <v>2471.5</v>
      </c>
    </row>
    <row r="89" spans="2:4" ht="15">
      <c r="C89" s="53" t="s">
        <v>102</v>
      </c>
      <c r="D89" s="55">
        <v>46113</v>
      </c>
    </row>
    <row r="90" spans="2:4" ht="15">
      <c r="C90" s="51" t="s">
        <v>103</v>
      </c>
      <c r="D90" s="51">
        <v>117</v>
      </c>
    </row>
    <row r="91" spans="2:4" ht="15">
      <c r="C91" s="51" t="s">
        <v>104</v>
      </c>
      <c r="D91" s="51">
        <v>1723.32</v>
      </c>
    </row>
    <row r="92" spans="2:4" ht="15">
      <c r="C92" s="51" t="s">
        <v>83</v>
      </c>
      <c r="D92" s="54">
        <f>D90+D91</f>
        <v>1840.32</v>
      </c>
    </row>
    <row r="93" spans="2:4" ht="15">
      <c r="C93" s="56" t="s">
        <v>105</v>
      </c>
      <c r="D93"/>
    </row>
  </sheetData>
  <mergeCells count="5">
    <mergeCell ref="B10:F10"/>
    <mergeCell ref="B11:F11"/>
    <mergeCell ref="B54:E54"/>
    <mergeCell ref="B67:D67"/>
    <mergeCell ref="B79:D79"/>
  </mergeCells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LCR 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SECTION</dc:creator>
  <cp:lastModifiedBy>IT SECTION</cp:lastModifiedBy>
  <dcterms:created xsi:type="dcterms:W3CDTF">2026-05-11T07:05:33Z</dcterms:created>
  <dcterms:modified xsi:type="dcterms:W3CDTF">2026-05-11T07:25:10Z</dcterms:modified>
</cp:coreProperties>
</file>