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T SECTION\Desktop\Website Updation\"/>
    </mc:Choice>
  </mc:AlternateContent>
  <bookViews>
    <workbookView xWindow="0" yWindow="0" windowWidth="20490" windowHeight="7905"/>
  </bookViews>
  <sheets>
    <sheet name="LCR 31.12.25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4" i="1" s="1"/>
  <c r="D30" i="1"/>
  <c r="D29" i="1"/>
  <c r="C20" i="1"/>
  <c r="D19" i="1"/>
  <c r="C18" i="1"/>
  <c r="D18" i="1" s="1"/>
  <c r="D20" i="1" s="1"/>
  <c r="D17" i="1"/>
  <c r="C14" i="1"/>
  <c r="C15" i="1" s="1"/>
  <c r="D13" i="1"/>
  <c r="D12" i="1"/>
  <c r="D11" i="1"/>
  <c r="D10" i="1"/>
  <c r="D8" i="1"/>
  <c r="D7" i="1"/>
  <c r="D6" i="1"/>
  <c r="C24" i="1" l="1"/>
  <c r="C25" i="1" s="1"/>
  <c r="D15" i="1"/>
  <c r="C4" i="1"/>
  <c r="C22" i="1" s="1"/>
  <c r="D22" i="1"/>
  <c r="C23" i="1"/>
  <c r="D14" i="1"/>
  <c r="D23" i="1" l="1"/>
  <c r="D24" i="1" s="1"/>
  <c r="D25" i="1" s="1"/>
  <c r="D26" i="1" s="1"/>
</calcChain>
</file>

<file path=xl/sharedStrings.xml><?xml version="1.0" encoding="utf-8"?>
<sst xmlns="http://schemas.openxmlformats.org/spreadsheetml/2006/main" count="38" uniqueCount="38">
  <si>
    <t>TUFIDCO- LIQUIDITY COVERAGE RATIO (%) as on 31.12.2025     Rs in Lakh</t>
  </si>
  <si>
    <t>Particulars</t>
  </si>
  <si>
    <t>Total Unweighted Value (average)</t>
  </si>
  <si>
    <t>Total Weighted Value (average)</t>
  </si>
  <si>
    <t>High Quality Liquid Assets</t>
  </si>
  <si>
    <t>**Total High Quality Liquid Assets (HQLA)</t>
  </si>
  <si>
    <t>Cash Outflows</t>
  </si>
  <si>
    <t>Deposits (for deposit taking companies)</t>
  </si>
  <si>
    <t>Unsecured wholesale funding</t>
  </si>
  <si>
    <t>Secured wholesale funding</t>
  </si>
  <si>
    <t>Additional requirements, of which</t>
  </si>
  <si>
    <t>(i)</t>
  </si>
  <si>
    <t>Outflows related to derivative exposures and other collateral requirements</t>
  </si>
  <si>
    <t>(ii)</t>
  </si>
  <si>
    <t>Outflows related to loss of funding on debt products</t>
  </si>
  <si>
    <t>(iii)</t>
  </si>
  <si>
    <t>Credit and liquidity facilities</t>
  </si>
  <si>
    <t>Other contractual funding obligations</t>
  </si>
  <si>
    <t>Any other contractual outflows not captured elsewhere in the template</t>
  </si>
  <si>
    <t>TOTAL CASH OUTFLOWS</t>
  </si>
  <si>
    <t>Cash Inflows</t>
  </si>
  <si>
    <t>Secured lending</t>
  </si>
  <si>
    <t>Inflows from fully performing exposures</t>
  </si>
  <si>
    <t>Other cash inflows</t>
  </si>
  <si>
    <t>TOTAL CASH INFLOWS</t>
  </si>
  <si>
    <t>Total Adjusted Value</t>
  </si>
  <si>
    <t>TOTAL HQLA</t>
  </si>
  <si>
    <t>75% of CASH OUTFLOWS</t>
  </si>
  <si>
    <t>(CASH INFLOWS or 75% of CASH OUTFLOWS) Whichever Less</t>
  </si>
  <si>
    <t>TOTAL NET CASH OUTFLOWS = Cash outflow - Minimum of (Cash inflow or 75% Cash outflow)</t>
  </si>
  <si>
    <t>LIQUIDITY COVERAGE RATIO (%)</t>
  </si>
  <si>
    <t>**</t>
  </si>
  <si>
    <t>Components of HQLA</t>
  </si>
  <si>
    <t>Rs. Lakh</t>
  </si>
  <si>
    <t>- Cash</t>
  </si>
  <si>
    <t>- Balance with Banks</t>
  </si>
  <si>
    <t>FD</t>
  </si>
  <si>
    <t>Total HQLA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</si>
</sst>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43" fontId="3" fillId="0" borderId="6" xfId="1" applyFont="1" applyBorder="1" applyAlignment="1">
      <alignment horizontal="center" wrapText="1"/>
    </xf>
    <xf numFmtId="0" fontId="4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43" fontId="4" fillId="0" borderId="9" xfId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43" fontId="4" fillId="0" borderId="8" xfId="1" applyFont="1" applyFill="1" applyBorder="1" applyAlignment="1">
      <alignment vertical="center" wrapText="1"/>
    </xf>
    <xf numFmtId="43" fontId="3" fillId="0" borderId="9" xfId="1" applyFont="1" applyFill="1" applyBorder="1" applyAlignment="1">
      <alignment horizontal="right" vertical="center" wrapText="1"/>
    </xf>
    <xf numFmtId="43" fontId="4" fillId="0" borderId="9" xfId="1" applyFont="1" applyFill="1" applyBorder="1" applyAlignment="1">
      <alignment vertical="center" wrapText="1"/>
    </xf>
    <xf numFmtId="43" fontId="4" fillId="0" borderId="8" xfId="1" applyFont="1" applyFill="1" applyBorder="1" applyAlignment="1">
      <alignment horizontal="right" vertical="center" wrapText="1"/>
    </xf>
    <xf numFmtId="43" fontId="4" fillId="0" borderId="9" xfId="1" applyFont="1" applyFill="1" applyBorder="1" applyAlignment="1">
      <alignment horizontal="right" vertical="center" wrapText="1"/>
    </xf>
    <xf numFmtId="43" fontId="3" fillId="0" borderId="8" xfId="1" applyFont="1" applyFill="1" applyBorder="1" applyAlignment="1">
      <alignment horizontal="right" vertical="center" wrapText="1"/>
    </xf>
    <xf numFmtId="43" fontId="3" fillId="0" borderId="8" xfId="0" applyNumberFormat="1" applyFont="1" applyBorder="1" applyAlignment="1">
      <alignment horizontal="right" vertical="center" wrapText="1"/>
    </xf>
    <xf numFmtId="43" fontId="3" fillId="2" borderId="9" xfId="1" applyFont="1" applyFill="1" applyBorder="1" applyAlignment="1">
      <alignment horizontal="right" vertical="center" wrapText="1"/>
    </xf>
    <xf numFmtId="43" fontId="4" fillId="0" borderId="9" xfId="1" applyFont="1" applyBorder="1" applyAlignment="1">
      <alignment horizontal="center" vertical="center" wrapText="1"/>
    </xf>
    <xf numFmtId="43" fontId="0" fillId="0" borderId="0" xfId="0" applyNumberFormat="1"/>
    <xf numFmtId="43" fontId="4" fillId="0" borderId="8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2" fontId="4" fillId="0" borderId="11" xfId="0" applyNumberFormat="1" applyFont="1" applyBorder="1" applyAlignment="1">
      <alignment vertical="center" wrapText="1"/>
    </xf>
    <xf numFmtId="43" fontId="3" fillId="0" borderId="12" xfId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43" fontId="0" fillId="0" borderId="0" xfId="1" applyFont="1"/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43" fontId="4" fillId="0" borderId="0" xfId="1" applyFont="1" applyFill="1" applyAlignment="1">
      <alignment horizontal="right" vertical="center" wrapText="1"/>
    </xf>
    <xf numFmtId="43" fontId="3" fillId="0" borderId="0" xfId="1" applyFont="1" applyFill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T%20SECTION/Downloads/Liquidity%20ALM%2031.1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CR 31.12.25"/>
      <sheetName val="outflow"/>
      <sheetName val="Inflow"/>
      <sheetName val="TB 31.12.2025"/>
    </sheetNames>
    <sheetDataSet>
      <sheetData sheetId="0"/>
      <sheetData sheetId="1">
        <row r="9">
          <cell r="C9">
            <v>4132</v>
          </cell>
        </row>
      </sheetData>
      <sheetData sheetId="2">
        <row r="5">
          <cell r="B5">
            <v>119</v>
          </cell>
        </row>
      </sheetData>
      <sheetData sheetId="3">
        <row r="73">
          <cell r="E73">
            <v>18429</v>
          </cell>
        </row>
        <row r="74">
          <cell r="E74">
            <v>572411408.75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topLeftCell="A24" zoomScale="145" zoomScaleNormal="145" workbookViewId="0">
      <selection activeCell="G30" sqref="G30"/>
    </sheetView>
  </sheetViews>
  <sheetFormatPr defaultRowHeight="15" x14ac:dyDescent="0.25"/>
  <cols>
    <col min="2" max="2" width="45.42578125" customWidth="1"/>
    <col min="3" max="3" width="12.85546875" customWidth="1"/>
    <col min="4" max="4" width="14.85546875" customWidth="1"/>
  </cols>
  <sheetData>
    <row r="1" spans="1:4" ht="19.5" thickBot="1" x14ac:dyDescent="0.35">
      <c r="A1" s="1" t="s">
        <v>0</v>
      </c>
      <c r="B1" s="2"/>
      <c r="C1" s="2"/>
      <c r="D1" s="3"/>
    </row>
    <row r="2" spans="1:4" ht="60" x14ac:dyDescent="0.25">
      <c r="A2" s="4" t="s">
        <v>1</v>
      </c>
      <c r="B2" s="5"/>
      <c r="C2" s="6" t="s">
        <v>2</v>
      </c>
      <c r="D2" s="7" t="s">
        <v>3</v>
      </c>
    </row>
    <row r="3" spans="1:4" x14ac:dyDescent="0.25">
      <c r="A3" s="8"/>
      <c r="B3" s="9" t="s">
        <v>4</v>
      </c>
      <c r="C3" s="10"/>
      <c r="D3" s="11"/>
    </row>
    <row r="4" spans="1:4" x14ac:dyDescent="0.25">
      <c r="A4" s="12">
        <v>1</v>
      </c>
      <c r="B4" s="10" t="s">
        <v>5</v>
      </c>
      <c r="C4" s="13">
        <f>D4</f>
        <v>5724.2983775000002</v>
      </c>
      <c r="D4" s="14">
        <f>D32</f>
        <v>5724.2983775000002</v>
      </c>
    </row>
    <row r="5" spans="1:4" x14ac:dyDescent="0.25">
      <c r="A5" s="8"/>
      <c r="B5" s="9" t="s">
        <v>6</v>
      </c>
      <c r="C5" s="13"/>
      <c r="D5" s="15"/>
    </row>
    <row r="6" spans="1:4" x14ac:dyDescent="0.25">
      <c r="A6" s="12">
        <v>2</v>
      </c>
      <c r="B6" s="10" t="s">
        <v>7</v>
      </c>
      <c r="C6" s="16">
        <v>0</v>
      </c>
      <c r="D6" s="17">
        <f>C6*115%</f>
        <v>0</v>
      </c>
    </row>
    <row r="7" spans="1:4" x14ac:dyDescent="0.25">
      <c r="A7" s="12">
        <v>3</v>
      </c>
      <c r="B7" s="10" t="s">
        <v>8</v>
      </c>
      <c r="C7" s="16">
        <v>0</v>
      </c>
      <c r="D7" s="17">
        <f t="shared" ref="D7:D8" si="0">C7*115%</f>
        <v>0</v>
      </c>
    </row>
    <row r="8" spans="1:4" x14ac:dyDescent="0.25">
      <c r="A8" s="12">
        <v>4</v>
      </c>
      <c r="B8" s="10" t="s">
        <v>9</v>
      </c>
      <c r="C8" s="16">
        <v>0</v>
      </c>
      <c r="D8" s="17">
        <f t="shared" si="0"/>
        <v>0</v>
      </c>
    </row>
    <row r="9" spans="1:4" x14ac:dyDescent="0.25">
      <c r="A9" s="12">
        <v>5</v>
      </c>
      <c r="B9" s="10" t="s">
        <v>10</v>
      </c>
      <c r="C9" s="13"/>
      <c r="D9" s="17"/>
    </row>
    <row r="10" spans="1:4" ht="28.5" x14ac:dyDescent="0.25">
      <c r="A10" s="12" t="s">
        <v>11</v>
      </c>
      <c r="B10" s="10" t="s">
        <v>12</v>
      </c>
      <c r="C10" s="16">
        <v>0</v>
      </c>
      <c r="D10" s="17">
        <f t="shared" ref="D10:D14" si="1">C10*115%</f>
        <v>0</v>
      </c>
    </row>
    <row r="11" spans="1:4" ht="28.5" x14ac:dyDescent="0.25">
      <c r="A11" s="12" t="s">
        <v>13</v>
      </c>
      <c r="B11" s="10" t="s">
        <v>14</v>
      </c>
      <c r="C11" s="16">
        <v>0</v>
      </c>
      <c r="D11" s="17">
        <f t="shared" si="1"/>
        <v>0</v>
      </c>
    </row>
    <row r="12" spans="1:4" x14ac:dyDescent="0.25">
      <c r="A12" s="12" t="s">
        <v>15</v>
      </c>
      <c r="B12" s="10" t="s">
        <v>16</v>
      </c>
      <c r="C12" s="16">
        <v>0</v>
      </c>
      <c r="D12" s="17">
        <f t="shared" si="1"/>
        <v>0</v>
      </c>
    </row>
    <row r="13" spans="1:4" x14ac:dyDescent="0.25">
      <c r="A13" s="12">
        <v>6</v>
      </c>
      <c r="B13" s="10" t="s">
        <v>17</v>
      </c>
      <c r="C13" s="16">
        <v>0</v>
      </c>
      <c r="D13" s="17">
        <f t="shared" si="1"/>
        <v>0</v>
      </c>
    </row>
    <row r="14" spans="1:4" ht="28.5" x14ac:dyDescent="0.25">
      <c r="A14" s="12">
        <v>7</v>
      </c>
      <c r="B14" s="10" t="s">
        <v>18</v>
      </c>
      <c r="C14" s="16">
        <f>[1]outflow!C9</f>
        <v>4132</v>
      </c>
      <c r="D14" s="17">
        <f t="shared" si="1"/>
        <v>4751.7999999999993</v>
      </c>
    </row>
    <row r="15" spans="1:4" x14ac:dyDescent="0.25">
      <c r="A15" s="12">
        <v>8</v>
      </c>
      <c r="B15" s="9" t="s">
        <v>19</v>
      </c>
      <c r="C15" s="18">
        <f>SUM(C6:C14)</f>
        <v>4132</v>
      </c>
      <c r="D15" s="14">
        <f>SUM(D6:D14)</f>
        <v>4751.7999999999993</v>
      </c>
    </row>
    <row r="16" spans="1:4" x14ac:dyDescent="0.25">
      <c r="A16" s="8"/>
      <c r="B16" s="9" t="s">
        <v>20</v>
      </c>
      <c r="C16" s="13"/>
      <c r="D16" s="15"/>
    </row>
    <row r="17" spans="1:6" x14ac:dyDescent="0.25">
      <c r="A17" s="12">
        <v>9</v>
      </c>
      <c r="B17" s="10" t="s">
        <v>21</v>
      </c>
      <c r="C17" s="16">
        <v>0</v>
      </c>
      <c r="D17" s="17">
        <f>C17*75%</f>
        <v>0</v>
      </c>
    </row>
    <row r="18" spans="1:6" x14ac:dyDescent="0.25">
      <c r="A18" s="12">
        <v>10</v>
      </c>
      <c r="B18" s="10" t="s">
        <v>22</v>
      </c>
      <c r="C18" s="16">
        <f>[1]Inflow!B5</f>
        <v>119</v>
      </c>
      <c r="D18" s="17">
        <f>C18*75%</f>
        <v>89.25</v>
      </c>
    </row>
    <row r="19" spans="1:6" x14ac:dyDescent="0.25">
      <c r="A19" s="12">
        <v>11</v>
      </c>
      <c r="B19" s="10" t="s">
        <v>23</v>
      </c>
      <c r="C19" s="16">
        <v>0</v>
      </c>
      <c r="D19" s="17">
        <f>C19*75%</f>
        <v>0</v>
      </c>
    </row>
    <row r="20" spans="1:6" x14ac:dyDescent="0.25">
      <c r="A20" s="12">
        <v>12</v>
      </c>
      <c r="B20" s="9" t="s">
        <v>24</v>
      </c>
      <c r="C20" s="19">
        <f>SUM(C17:C19)</f>
        <v>119</v>
      </c>
      <c r="D20" s="20">
        <f>SUM(D17:D19)</f>
        <v>89.25</v>
      </c>
    </row>
    <row r="21" spans="1:6" ht="28.5" x14ac:dyDescent="0.25">
      <c r="A21" s="8"/>
      <c r="B21" s="10"/>
      <c r="C21" s="10"/>
      <c r="D21" s="21" t="s">
        <v>25</v>
      </c>
      <c r="F21" s="22"/>
    </row>
    <row r="22" spans="1:6" x14ac:dyDescent="0.25">
      <c r="A22" s="12">
        <v>13</v>
      </c>
      <c r="B22" s="9" t="s">
        <v>26</v>
      </c>
      <c r="C22" s="23">
        <f>C4</f>
        <v>5724.2983775000002</v>
      </c>
      <c r="D22" s="14">
        <f>D4</f>
        <v>5724.2983775000002</v>
      </c>
    </row>
    <row r="23" spans="1:6" x14ac:dyDescent="0.25">
      <c r="A23" s="12">
        <v>14</v>
      </c>
      <c r="B23" s="10" t="s">
        <v>27</v>
      </c>
      <c r="C23" s="23">
        <f>C15*75%</f>
        <v>3099</v>
      </c>
      <c r="D23" s="23">
        <f>D15*75%</f>
        <v>3563.8499999999995</v>
      </c>
    </row>
    <row r="24" spans="1:6" ht="28.5" x14ac:dyDescent="0.25">
      <c r="A24" s="12">
        <v>15</v>
      </c>
      <c r="B24" s="10" t="s">
        <v>28</v>
      </c>
      <c r="C24" s="23">
        <f>MIN(C20,C23)</f>
        <v>119</v>
      </c>
      <c r="D24" s="23">
        <f>MIN(D20,D23)</f>
        <v>89.25</v>
      </c>
      <c r="E24" s="22"/>
    </row>
    <row r="25" spans="1:6" ht="45" x14ac:dyDescent="0.25">
      <c r="A25" s="12">
        <v>14</v>
      </c>
      <c r="B25" s="9" t="s">
        <v>29</v>
      </c>
      <c r="C25" s="23">
        <f>C15-C24</f>
        <v>4013</v>
      </c>
      <c r="D25" s="23">
        <f>D15-D24</f>
        <v>4662.5499999999993</v>
      </c>
    </row>
    <row r="26" spans="1:6" ht="15.75" thickBot="1" x14ac:dyDescent="0.3">
      <c r="A26" s="24">
        <v>15</v>
      </c>
      <c r="B26" s="25" t="s">
        <v>30</v>
      </c>
      <c r="C26" s="26"/>
      <c r="D26" s="27">
        <f>D22/D25*100</f>
        <v>122.77183896151249</v>
      </c>
    </row>
    <row r="27" spans="1:6" x14ac:dyDescent="0.25">
      <c r="A27" s="28"/>
      <c r="D27" s="29"/>
    </row>
    <row r="28" spans="1:6" ht="30" x14ac:dyDescent="0.25">
      <c r="B28" s="30" t="s">
        <v>31</v>
      </c>
      <c r="C28" s="30" t="s">
        <v>32</v>
      </c>
      <c r="D28" s="31" t="s">
        <v>33</v>
      </c>
    </row>
    <row r="29" spans="1:6" x14ac:dyDescent="0.25">
      <c r="A29" s="32"/>
      <c r="C29" s="33" t="s">
        <v>34</v>
      </c>
      <c r="D29" s="34">
        <f>'[1]TB 31.12.2025'!E73/100000</f>
        <v>0.18429000000000001</v>
      </c>
    </row>
    <row r="30" spans="1:6" ht="28.5" x14ac:dyDescent="0.25">
      <c r="A30" s="32"/>
      <c r="C30" s="33" t="s">
        <v>35</v>
      </c>
      <c r="D30" s="34">
        <f>'[1]TB 31.12.2025'!E74/100000</f>
        <v>5724.1140875000001</v>
      </c>
    </row>
    <row r="31" spans="1:6" x14ac:dyDescent="0.25">
      <c r="A31" s="32"/>
      <c r="C31" s="33" t="s">
        <v>36</v>
      </c>
      <c r="D31" s="34"/>
    </row>
    <row r="32" spans="1:6" x14ac:dyDescent="0.25">
      <c r="A32" s="32"/>
      <c r="C32" s="30" t="s">
        <v>37</v>
      </c>
      <c r="D32" s="35">
        <f>SUM(D29:D31)</f>
        <v>5724.2983775000002</v>
      </c>
    </row>
  </sheetData>
  <mergeCells count="2">
    <mergeCell ref="A1:D1"/>
    <mergeCell ref="A2:B2"/>
  </mergeCells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LCR 31.12.25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SECTION</dc:creator>
  <cp:lastModifiedBy>IT SECTION</cp:lastModifiedBy>
  <dcterms:created xsi:type="dcterms:W3CDTF">2026-04-13T11:48:16Z</dcterms:created>
  <dcterms:modified xsi:type="dcterms:W3CDTF">2026-04-13T11:48:43Z</dcterms:modified>
</cp:coreProperties>
</file>